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7376" windowHeight="10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<sst xmlns="http://schemas.openxmlformats.org/spreadsheetml/2006/main" count="346" uniqueCount="230">
  <si>
    <t>1 шт</t>
  </si>
  <si>
    <t>2 шт</t>
  </si>
  <si>
    <t>Валик</t>
  </si>
  <si>
    <t>10 шт</t>
  </si>
  <si>
    <t>3 шт</t>
  </si>
  <si>
    <t>4 шт</t>
  </si>
  <si>
    <t>20 л</t>
  </si>
  <si>
    <t>10 л</t>
  </si>
  <si>
    <t>Дюбель</t>
  </si>
  <si>
    <t>1 уп</t>
  </si>
  <si>
    <t>Клей "Момент"</t>
  </si>
  <si>
    <t>Кран шаров.</t>
  </si>
  <si>
    <t>Лампа</t>
  </si>
  <si>
    <t>5 шт</t>
  </si>
  <si>
    <t>20 шт</t>
  </si>
  <si>
    <t>9 шт</t>
  </si>
  <si>
    <t>Неохлор</t>
  </si>
  <si>
    <t>3 л</t>
  </si>
  <si>
    <t>10 уп</t>
  </si>
  <si>
    <t>Патрон</t>
  </si>
  <si>
    <t>7 п</t>
  </si>
  <si>
    <t>8 шт</t>
  </si>
  <si>
    <t>25 кг</t>
  </si>
  <si>
    <t>6 шт</t>
  </si>
  <si>
    <t>Грунт</t>
  </si>
  <si>
    <t>5 л</t>
  </si>
  <si>
    <t>15 шт</t>
  </si>
  <si>
    <t>Замок навесн.</t>
  </si>
  <si>
    <t>3 п</t>
  </si>
  <si>
    <t>16 шт</t>
  </si>
  <si>
    <t>Растворитель</t>
  </si>
  <si>
    <t>Шпатель</t>
  </si>
  <si>
    <t>50кг</t>
  </si>
  <si>
    <t>Інформація про придбання матеріалів</t>
  </si>
  <si>
    <t>1шт.</t>
  </si>
  <si>
    <t>Дозатор</t>
  </si>
  <si>
    <t>3шт.</t>
  </si>
  <si>
    <t>135.00</t>
  </si>
  <si>
    <t>75.00</t>
  </si>
  <si>
    <t>6шт.</t>
  </si>
  <si>
    <t>10шт.</t>
  </si>
  <si>
    <t>4шт.</t>
  </si>
  <si>
    <t>2 шт.</t>
  </si>
  <si>
    <t>7 шт.</t>
  </si>
  <si>
    <t>Лампа люмин.</t>
  </si>
  <si>
    <t>18 шт.</t>
  </si>
  <si>
    <t>16 шт.</t>
  </si>
  <si>
    <t>Валик  з ручкой</t>
  </si>
  <si>
    <t>Валик з ручкой</t>
  </si>
  <si>
    <t>Віники</t>
  </si>
  <si>
    <t>Вимикач електричний</t>
  </si>
  <si>
    <t>Гель для чистки уніт.</t>
  </si>
  <si>
    <t>10 банок</t>
  </si>
  <si>
    <t>4 м</t>
  </si>
  <si>
    <t>3м</t>
  </si>
  <si>
    <t>2м</t>
  </si>
  <si>
    <t>15б</t>
  </si>
  <si>
    <t>10б</t>
  </si>
  <si>
    <t>20б</t>
  </si>
  <si>
    <t>12б</t>
  </si>
  <si>
    <t>5м</t>
  </si>
  <si>
    <t>Грунтівка</t>
  </si>
  <si>
    <t>Держак папер.полотенець</t>
  </si>
  <si>
    <t>Дошка учн.</t>
  </si>
  <si>
    <t>Рідке мило</t>
  </si>
  <si>
    <t>Щітка</t>
  </si>
  <si>
    <t>Клей шпалерний</t>
  </si>
  <si>
    <t>Лампи</t>
  </si>
  <si>
    <t>Стрічка малярная</t>
  </si>
  <si>
    <t>Макловиця</t>
  </si>
  <si>
    <t>Миючі засоби</t>
  </si>
  <si>
    <t>Мило</t>
  </si>
  <si>
    <t>М'яч баскетбол.</t>
  </si>
  <si>
    <t>М'яч футбольн.</t>
  </si>
  <si>
    <t>Посвіжувач повітня</t>
  </si>
  <si>
    <t>Пакети для сміття</t>
  </si>
  <si>
    <t>Рукавиці гумові</t>
  </si>
  <si>
    <t>Полотенце паперове</t>
  </si>
  <si>
    <t>Уайт- спіріт</t>
  </si>
  <si>
    <t>Хлорка</t>
  </si>
  <si>
    <t>Водоемульсійна фарба</t>
  </si>
  <si>
    <t>рунтівка</t>
  </si>
  <si>
    <t xml:space="preserve">Грунтівка </t>
  </si>
  <si>
    <t>Шпаклівка</t>
  </si>
  <si>
    <t>Фарба синя</t>
  </si>
  <si>
    <t>Червоно-коричнева фарба</t>
  </si>
  <si>
    <t>Фарба біла</t>
  </si>
  <si>
    <t>Фарба зелена</t>
  </si>
  <si>
    <t>Фарба смарагдова</t>
  </si>
  <si>
    <t>Фарба жовто-коричнева</t>
  </si>
  <si>
    <t>Фарба темно-коричнева</t>
  </si>
  <si>
    <t>Цемент</t>
  </si>
  <si>
    <t xml:space="preserve">Часткове утеплення теплотраси </t>
  </si>
  <si>
    <t>Заміна лінолеуму</t>
  </si>
  <si>
    <t xml:space="preserve">Ремонт комп’ютерної техніки </t>
  </si>
  <si>
    <t xml:space="preserve">Заправка картриджів </t>
  </si>
  <si>
    <t xml:space="preserve">Ел.подовж.у каб.психолога </t>
  </si>
  <si>
    <t xml:space="preserve">Вапняк </t>
  </si>
  <si>
    <t>Методична література</t>
  </si>
  <si>
    <t xml:space="preserve">Прапор </t>
  </si>
  <si>
    <t xml:space="preserve">Грамоти </t>
  </si>
  <si>
    <t>Емаль синя</t>
  </si>
  <si>
    <t>Емаль біла</t>
  </si>
  <si>
    <t>Емаль ж-коро.</t>
  </si>
  <si>
    <t>Емаль смарагд.</t>
  </si>
  <si>
    <t>Емаль шокол.</t>
  </si>
  <si>
    <t>Емаль зелена</t>
  </si>
  <si>
    <t>12кг</t>
  </si>
  <si>
    <t>1 б</t>
  </si>
  <si>
    <t>Дошка обрізна</t>
  </si>
  <si>
    <t>Запобіжник</t>
  </si>
  <si>
    <t>Наконечник для прапору</t>
  </si>
  <si>
    <t>Стенд "Інформація"</t>
  </si>
  <si>
    <t>Гіпсокартон</t>
  </si>
  <si>
    <t>з листа</t>
  </si>
  <si>
    <t>1 л</t>
  </si>
  <si>
    <t>Наждачна бумага</t>
  </si>
  <si>
    <t>Грунт канцелярський</t>
  </si>
  <si>
    <t xml:space="preserve">Емаль </t>
  </si>
  <si>
    <t>1б</t>
  </si>
  <si>
    <t>Пенопласт</t>
  </si>
  <si>
    <t>1л</t>
  </si>
  <si>
    <t>Гайки, саморізи</t>
  </si>
  <si>
    <t>Новорічні прикраси</t>
  </si>
  <si>
    <t>Сітка</t>
  </si>
  <si>
    <t>Перфор. Куточок</t>
  </si>
  <si>
    <t>Міксер</t>
  </si>
  <si>
    <t>Брус</t>
  </si>
  <si>
    <t>50*50</t>
  </si>
  <si>
    <t>Шуруп</t>
  </si>
  <si>
    <t>150 шт</t>
  </si>
  <si>
    <t>Стрічка стартова</t>
  </si>
  <si>
    <t>21 м</t>
  </si>
  <si>
    <t>Шпаклівка "Церезіт"</t>
  </si>
  <si>
    <t>Колорекс персик.</t>
  </si>
  <si>
    <t>2л</t>
  </si>
  <si>
    <t>Валик фасадний</t>
  </si>
  <si>
    <t>Валик 180 см</t>
  </si>
  <si>
    <t>Стрічка під фарбу</t>
  </si>
  <si>
    <t>Емаль бузкова</t>
  </si>
  <si>
    <t>Шітка</t>
  </si>
  <si>
    <t>Лінолеум 3 м</t>
  </si>
  <si>
    <t>300м2</t>
  </si>
  <si>
    <t>Сітка абразивна</t>
  </si>
  <si>
    <t>Грунт звичайний</t>
  </si>
  <si>
    <t>10л</t>
  </si>
  <si>
    <t xml:space="preserve">Шпаклівка </t>
  </si>
  <si>
    <t>6б</t>
  </si>
  <si>
    <t>Емаль ж-кор.</t>
  </si>
  <si>
    <t>Колорекс беж.</t>
  </si>
  <si>
    <t>4б</t>
  </si>
  <si>
    <t xml:space="preserve">Валик </t>
  </si>
  <si>
    <t>Валик Л150</t>
  </si>
  <si>
    <t>Флейц Л 90</t>
  </si>
  <si>
    <t>Маковиця</t>
  </si>
  <si>
    <t>70 кг</t>
  </si>
  <si>
    <t>Клей для лінолеума</t>
  </si>
  <si>
    <t>Плінтус</t>
  </si>
  <si>
    <t>60м</t>
  </si>
  <si>
    <t>Рубероїд</t>
  </si>
  <si>
    <t>Фарба для  підлоги</t>
  </si>
  <si>
    <t>3б</t>
  </si>
  <si>
    <t>Валик для підлоги</t>
  </si>
  <si>
    <t>Змінний валик для дверей</t>
  </si>
  <si>
    <t>0,5л</t>
  </si>
  <si>
    <t>Штукатурка старт</t>
  </si>
  <si>
    <t>1 м</t>
  </si>
  <si>
    <t>Штукатурка фініш.</t>
  </si>
  <si>
    <t>1м</t>
  </si>
  <si>
    <t>Мішки для сміття</t>
  </si>
  <si>
    <t>Щітка для батарей</t>
  </si>
  <si>
    <t>Ізоріт</t>
  </si>
  <si>
    <t>Вата мінеральна утеплювача</t>
  </si>
  <si>
    <t>Піна монтажна</t>
  </si>
  <si>
    <t>Лак для парт</t>
  </si>
  <si>
    <t>Пігмент</t>
  </si>
  <si>
    <t>Валик для парт</t>
  </si>
  <si>
    <t>Теки для ділових паперів</t>
  </si>
  <si>
    <t xml:space="preserve">Суміш </t>
  </si>
  <si>
    <t>Фарба водоемульсійна</t>
  </si>
  <si>
    <t>Фарба для худ. оформлення</t>
  </si>
  <si>
    <t>Всього</t>
  </si>
  <si>
    <t>Двері</t>
  </si>
  <si>
    <t>Телевізор</t>
  </si>
  <si>
    <t>2сек</t>
  </si>
  <si>
    <t>Контейнер для сміття</t>
  </si>
  <si>
    <t>Шафа дитяча</t>
  </si>
  <si>
    <t>Шафа меблева</t>
  </si>
  <si>
    <t>Водонагрівач</t>
  </si>
  <si>
    <t xml:space="preserve">Дзеркало  </t>
  </si>
  <si>
    <t xml:space="preserve">Хлорка </t>
  </si>
  <si>
    <t>25кг</t>
  </si>
  <si>
    <t>Крейда</t>
  </si>
  <si>
    <t>Відро</t>
  </si>
  <si>
    <t>Тачка для вивозу сміття</t>
  </si>
  <si>
    <t>Матеріали для прибирання</t>
  </si>
  <si>
    <t>Огорожа для сміття</t>
  </si>
  <si>
    <t xml:space="preserve">Лінолеум </t>
  </si>
  <si>
    <t>50м2</t>
  </si>
  <si>
    <t>Шпалери</t>
  </si>
  <si>
    <t>7 рул.</t>
  </si>
  <si>
    <t>Гардини для їдальні</t>
  </si>
  <si>
    <t>Фарба для підлоги</t>
  </si>
  <si>
    <t>Вікна у 3 класах</t>
  </si>
  <si>
    <t>9 вікон</t>
  </si>
  <si>
    <t>Медикаменти</t>
  </si>
  <si>
    <t>24б</t>
  </si>
  <si>
    <t>2 б</t>
  </si>
  <si>
    <t xml:space="preserve">Лак </t>
  </si>
  <si>
    <t>за вересень - червень 2011-2012 навчального року</t>
  </si>
  <si>
    <t>№</t>
  </si>
  <si>
    <t>Назва</t>
  </si>
  <si>
    <t>Кільк-ть</t>
  </si>
  <si>
    <t>Сума</t>
  </si>
  <si>
    <t>ДСП</t>
  </si>
  <si>
    <t>Замок внутрішн.</t>
  </si>
  <si>
    <t>за рік</t>
  </si>
  <si>
    <t>5 уп</t>
  </si>
  <si>
    <t>100 шт</t>
  </si>
  <si>
    <t>60м2</t>
  </si>
  <si>
    <t>Канцтовари (папір, файли, тека)</t>
  </si>
  <si>
    <t>12 міс.</t>
  </si>
  <si>
    <t>30шт</t>
  </si>
  <si>
    <t>9 секц.</t>
  </si>
  <si>
    <t>10м2</t>
  </si>
  <si>
    <t>Стенд "Євро-2012" та "ЗНО"</t>
  </si>
  <si>
    <t>240 м</t>
  </si>
  <si>
    <t>1 міш</t>
  </si>
  <si>
    <t>2міш</t>
  </si>
  <si>
    <t>2 міш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</si>
</sst>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/>
    </xf>
    <xf numFmtId="172" fontId="0" fillId="0" borderId="10" xfId="0" applyNumberFormat="1" applyBorder="1" applyAlignment="1">
      <alignment horizontal="left" vertical="top"/>
    </xf>
    <xf numFmtId="171" fontId="0" fillId="0" borderId="10" xfId="58" applyFont="1" applyBorder="1" applyAlignment="1">
      <alignment horizontal="left" vertical="top"/>
    </xf>
    <xf numFmtId="172" fontId="0" fillId="0" borderId="1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72" fontId="0" fillId="0" borderId="11" xfId="0" applyNumberFormat="1" applyBorder="1" applyAlignment="1">
      <alignment horizontal="left" vertical="top"/>
    </xf>
    <xf numFmtId="0" fontId="19" fillId="0" borderId="12" xfId="0" applyFont="1" applyFill="1" applyBorder="1" applyAlignment="1">
      <alignment/>
    </xf>
    <xf numFmtId="0" fontId="19" fillId="0" borderId="13" xfId="0" applyFont="1" applyBorder="1" applyAlignment="1">
      <alignment horizontal="left"/>
    </xf>
    <xf numFmtId="172" fontId="19" fillId="0" borderId="14" xfId="0" applyNumberFormat="1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PageLayoutView="0" workbookViewId="0" topLeftCell="A166">
      <selection activeCell="G10" sqref="G10"/>
    </sheetView>
  </sheetViews>
  <sheetFormatPr defaultColWidth="9.00390625" defaultRowHeight="12.75"/>
  <cols>
    <col min="1" max="1" width="5.625" style="0" customWidth="1"/>
    <col min="2" max="2" width="38.375" style="0" bestFit="1" customWidth="1"/>
    <col min="3" max="3" width="8.875" style="5" customWidth="1"/>
    <col min="4" max="4" width="11.625" style="16" bestFit="1" customWidth="1"/>
  </cols>
  <sheetData>
    <row r="1" spans="1:4" ht="12.75">
      <c r="A1" s="3"/>
      <c r="B1" s="3"/>
      <c r="C1" s="3"/>
      <c r="D1" s="3"/>
    </row>
    <row r="2" spans="1:5" ht="12.75">
      <c r="A2" s="23" t="s">
        <v>33</v>
      </c>
      <c r="B2" s="23"/>
      <c r="C2" s="23"/>
      <c r="D2" s="23"/>
      <c r="E2" s="24"/>
    </row>
    <row r="3" spans="1:5" ht="12.75">
      <c r="A3" s="24"/>
      <c r="B3" s="25" t="s">
        <v>209</v>
      </c>
      <c r="C3" s="25"/>
      <c r="D3" s="25"/>
      <c r="E3" s="25"/>
    </row>
    <row r="4" spans="1:4" ht="12.75">
      <c r="A4" s="1" t="s">
        <v>210</v>
      </c>
      <c r="B4" s="9" t="s">
        <v>211</v>
      </c>
      <c r="C4" s="6" t="s">
        <v>212</v>
      </c>
      <c r="D4" s="13" t="s">
        <v>213</v>
      </c>
    </row>
    <row r="5" spans="1:4" ht="12.75">
      <c r="A5" s="1">
        <v>1</v>
      </c>
      <c r="B5" s="9" t="s">
        <v>127</v>
      </c>
      <c r="C5" s="6" t="s">
        <v>128</v>
      </c>
      <c r="D5" s="15">
        <v>16</v>
      </c>
    </row>
    <row r="6" spans="1:4" ht="12.75">
      <c r="A6" s="1">
        <v>2</v>
      </c>
      <c r="B6" s="9" t="s">
        <v>127</v>
      </c>
      <c r="C6" s="6" t="s">
        <v>55</v>
      </c>
      <c r="D6" s="12">
        <v>19</v>
      </c>
    </row>
    <row r="7" spans="1:4" ht="12.75">
      <c r="A7" s="1">
        <v>3</v>
      </c>
      <c r="B7" s="1" t="s">
        <v>2</v>
      </c>
      <c r="C7" s="6" t="s">
        <v>0</v>
      </c>
      <c r="D7" s="13">
        <v>35.7</v>
      </c>
    </row>
    <row r="8" spans="1:4" ht="12.75">
      <c r="A8" s="1">
        <v>4</v>
      </c>
      <c r="B8" s="9" t="s">
        <v>151</v>
      </c>
      <c r="C8" s="6">
        <v>2</v>
      </c>
      <c r="D8" s="12">
        <v>50</v>
      </c>
    </row>
    <row r="9" spans="1:4" ht="12.75">
      <c r="A9" s="1">
        <v>5</v>
      </c>
      <c r="B9" s="1" t="s">
        <v>47</v>
      </c>
      <c r="C9" s="6" t="s">
        <v>1</v>
      </c>
      <c r="D9" s="13">
        <v>77.6</v>
      </c>
    </row>
    <row r="10" spans="1:4" ht="12.75">
      <c r="A10" s="1">
        <v>6</v>
      </c>
      <c r="B10" s="9" t="s">
        <v>137</v>
      </c>
      <c r="C10" s="6" t="s">
        <v>1</v>
      </c>
      <c r="D10" s="15">
        <v>40</v>
      </c>
    </row>
    <row r="11" spans="1:4" ht="12.75">
      <c r="A11" s="1">
        <v>7</v>
      </c>
      <c r="B11" s="9" t="s">
        <v>176</v>
      </c>
      <c r="C11" s="6" t="s">
        <v>0</v>
      </c>
      <c r="D11" s="12">
        <v>23</v>
      </c>
    </row>
    <row r="12" spans="1:4" ht="12.75">
      <c r="A12" s="1">
        <v>8</v>
      </c>
      <c r="B12" s="9" t="s">
        <v>162</v>
      </c>
      <c r="C12" s="6">
        <v>1</v>
      </c>
      <c r="D12" s="12">
        <v>42</v>
      </c>
    </row>
    <row r="13" spans="1:4" ht="12.75">
      <c r="A13" s="1">
        <v>9</v>
      </c>
      <c r="B13" s="1" t="s">
        <v>48</v>
      </c>
      <c r="C13" s="6" t="s">
        <v>0</v>
      </c>
      <c r="D13" s="13">
        <v>18.9</v>
      </c>
    </row>
    <row r="14" spans="1:4" ht="12.75">
      <c r="A14" s="1">
        <v>10</v>
      </c>
      <c r="B14" s="1" t="s">
        <v>48</v>
      </c>
      <c r="C14" s="6" t="s">
        <v>42</v>
      </c>
      <c r="D14" s="14">
        <v>46</v>
      </c>
    </row>
    <row r="15" spans="1:4" ht="12.75">
      <c r="A15" s="1">
        <v>11</v>
      </c>
      <c r="B15" s="9" t="s">
        <v>152</v>
      </c>
      <c r="C15" s="6">
        <v>2</v>
      </c>
      <c r="D15" s="15">
        <v>30</v>
      </c>
    </row>
    <row r="16" spans="1:4" ht="12.75">
      <c r="A16" s="1">
        <v>12</v>
      </c>
      <c r="B16" s="9" t="s">
        <v>136</v>
      </c>
      <c r="C16" s="6" t="s">
        <v>0</v>
      </c>
      <c r="D16" s="15">
        <v>35</v>
      </c>
    </row>
    <row r="17" spans="1:4" ht="12.75">
      <c r="A17" s="1">
        <v>13</v>
      </c>
      <c r="B17" s="9" t="s">
        <v>97</v>
      </c>
      <c r="C17" s="6" t="s">
        <v>1</v>
      </c>
      <c r="D17" s="13">
        <f>2*60</f>
        <v>120</v>
      </c>
    </row>
    <row r="18" spans="1:4" ht="12.75">
      <c r="A18" s="1">
        <v>14</v>
      </c>
      <c r="B18" s="9" t="s">
        <v>172</v>
      </c>
      <c r="C18" s="6" t="s">
        <v>23</v>
      </c>
      <c r="D18" s="12">
        <f>124*6</f>
        <v>744</v>
      </c>
    </row>
    <row r="19" spans="1:4" ht="12.75">
      <c r="A19" s="1">
        <v>15</v>
      </c>
      <c r="B19" s="1" t="s">
        <v>50</v>
      </c>
      <c r="C19" s="6" t="s">
        <v>13</v>
      </c>
      <c r="D19" s="13">
        <v>77.5</v>
      </c>
    </row>
    <row r="20" spans="1:4" ht="12.75">
      <c r="A20" s="1">
        <v>16</v>
      </c>
      <c r="B20" s="1" t="s">
        <v>193</v>
      </c>
      <c r="C20" s="6" t="s">
        <v>1</v>
      </c>
      <c r="D20" s="13">
        <v>52</v>
      </c>
    </row>
    <row r="21" spans="1:4" ht="12.75">
      <c r="A21" s="1">
        <v>17</v>
      </c>
      <c r="B21" s="9" t="s">
        <v>203</v>
      </c>
      <c r="C21" s="6" t="s">
        <v>204</v>
      </c>
      <c r="D21" s="12">
        <f>9*2300+1800</f>
        <v>22500</v>
      </c>
    </row>
    <row r="22" spans="1:4" ht="12.75">
      <c r="A22" s="1">
        <v>18</v>
      </c>
      <c r="B22" s="1" t="s">
        <v>49</v>
      </c>
      <c r="C22" s="6" t="s">
        <v>3</v>
      </c>
      <c r="D22" s="13">
        <v>150</v>
      </c>
    </row>
    <row r="23" spans="1:4" ht="12.75">
      <c r="A23" s="1">
        <v>19</v>
      </c>
      <c r="B23" s="1" t="s">
        <v>49</v>
      </c>
      <c r="C23" s="6" t="s">
        <v>45</v>
      </c>
      <c r="D23" s="14">
        <v>200</v>
      </c>
    </row>
    <row r="24" spans="1:4" ht="12.75">
      <c r="A24" s="1">
        <v>20</v>
      </c>
      <c r="B24" s="8" t="s">
        <v>80</v>
      </c>
      <c r="C24" s="6" t="s">
        <v>52</v>
      </c>
      <c r="D24" s="13">
        <f>225+138*4</f>
        <v>777</v>
      </c>
    </row>
    <row r="25" spans="1:4" ht="12.75">
      <c r="A25" s="1">
        <v>21</v>
      </c>
      <c r="B25" s="9" t="s">
        <v>80</v>
      </c>
      <c r="C25" s="6" t="s">
        <v>1</v>
      </c>
      <c r="D25" s="12">
        <v>290</v>
      </c>
    </row>
    <row r="26" spans="1:4" ht="12.75">
      <c r="A26" s="1">
        <v>22</v>
      </c>
      <c r="B26" s="1" t="s">
        <v>188</v>
      </c>
      <c r="C26" s="6" t="s">
        <v>0</v>
      </c>
      <c r="D26" s="13">
        <v>864</v>
      </c>
    </row>
    <row r="27" spans="1:4" ht="12.75">
      <c r="A27" s="1">
        <v>23</v>
      </c>
      <c r="B27" s="9" t="s">
        <v>122</v>
      </c>
      <c r="C27" s="6" t="s">
        <v>217</v>
      </c>
      <c r="D27" s="15">
        <v>50</v>
      </c>
    </row>
    <row r="28" spans="1:4" ht="12.75">
      <c r="A28" s="1">
        <v>24</v>
      </c>
      <c r="B28" s="1" t="s">
        <v>201</v>
      </c>
      <c r="C28" s="6" t="s">
        <v>21</v>
      </c>
      <c r="D28" s="13">
        <v>500</v>
      </c>
    </row>
    <row r="29" spans="1:4" ht="12.75">
      <c r="A29" s="1">
        <v>25</v>
      </c>
      <c r="B29" s="1" t="s">
        <v>51</v>
      </c>
      <c r="C29" s="6" t="s">
        <v>34</v>
      </c>
      <c r="D29" s="14">
        <v>7.99</v>
      </c>
    </row>
    <row r="30" spans="1:4" ht="12.75">
      <c r="A30" s="1">
        <v>26</v>
      </c>
      <c r="B30" s="9" t="s">
        <v>113</v>
      </c>
      <c r="C30" s="6" t="s">
        <v>114</v>
      </c>
      <c r="D30" s="15">
        <v>161</v>
      </c>
    </row>
    <row r="31" spans="1:4" ht="12.75">
      <c r="A31" s="1">
        <v>27</v>
      </c>
      <c r="B31" s="9" t="s">
        <v>100</v>
      </c>
      <c r="C31" s="6" t="s">
        <v>218</v>
      </c>
      <c r="D31" s="13">
        <v>200</v>
      </c>
    </row>
    <row r="32" spans="1:4" ht="12.75">
      <c r="A32" s="1">
        <v>28</v>
      </c>
      <c r="B32" s="1" t="s">
        <v>24</v>
      </c>
      <c r="C32" s="6" t="s">
        <v>25</v>
      </c>
      <c r="D32" s="13">
        <v>76.9</v>
      </c>
    </row>
    <row r="33" spans="1:4" ht="12.75">
      <c r="A33" s="1">
        <v>29</v>
      </c>
      <c r="B33" s="9" t="s">
        <v>24</v>
      </c>
      <c r="C33" s="6" t="s">
        <v>115</v>
      </c>
      <c r="D33" s="15">
        <v>11</v>
      </c>
    </row>
    <row r="34" spans="1:4" ht="12.75">
      <c r="A34" s="1">
        <v>30</v>
      </c>
      <c r="B34" s="9" t="s">
        <v>24</v>
      </c>
      <c r="C34" s="6" t="s">
        <v>135</v>
      </c>
      <c r="D34" s="15">
        <v>45</v>
      </c>
    </row>
    <row r="35" spans="1:4" ht="12.75">
      <c r="A35" s="1">
        <v>31</v>
      </c>
      <c r="B35" s="9" t="s">
        <v>144</v>
      </c>
      <c r="C35" s="6">
        <v>1</v>
      </c>
      <c r="D35" s="12">
        <v>80</v>
      </c>
    </row>
    <row r="36" spans="1:4" ht="12.75">
      <c r="A36" s="1">
        <v>32</v>
      </c>
      <c r="B36" s="9" t="s">
        <v>117</v>
      </c>
      <c r="C36" s="6">
        <v>1</v>
      </c>
      <c r="D36" s="15">
        <v>30</v>
      </c>
    </row>
    <row r="37" spans="1:4" ht="12.75">
      <c r="A37" s="1">
        <v>33</v>
      </c>
      <c r="B37" s="1" t="s">
        <v>61</v>
      </c>
      <c r="C37" s="6" t="s">
        <v>6</v>
      </c>
      <c r="D37" s="13">
        <v>75.8</v>
      </c>
    </row>
    <row r="38" spans="1:4" ht="12.75">
      <c r="A38" s="1">
        <v>34</v>
      </c>
      <c r="B38" s="1" t="s">
        <v>61</v>
      </c>
      <c r="C38" s="6" t="s">
        <v>7</v>
      </c>
      <c r="D38" s="13">
        <v>57.9</v>
      </c>
    </row>
    <row r="39" spans="1:4" ht="12.75">
      <c r="A39" s="1">
        <v>35</v>
      </c>
      <c r="B39" s="1" t="s">
        <v>61</v>
      </c>
      <c r="C39" s="6" t="s">
        <v>7</v>
      </c>
      <c r="D39" s="13">
        <v>57.9</v>
      </c>
    </row>
    <row r="40" spans="1:4" ht="12.75">
      <c r="A40" s="1">
        <v>36</v>
      </c>
      <c r="B40" s="9" t="s">
        <v>61</v>
      </c>
      <c r="C40" s="6">
        <v>1</v>
      </c>
      <c r="D40" s="15">
        <v>200</v>
      </c>
    </row>
    <row r="41" spans="1:4" ht="12.75">
      <c r="A41" s="1">
        <v>37</v>
      </c>
      <c r="B41" s="8" t="s">
        <v>82</v>
      </c>
      <c r="C41" s="6" t="s">
        <v>54</v>
      </c>
      <c r="D41" s="13">
        <f>3*200</f>
        <v>600</v>
      </c>
    </row>
    <row r="42" spans="1:4" ht="12.75">
      <c r="A42" s="1">
        <v>38</v>
      </c>
      <c r="B42" s="9" t="s">
        <v>82</v>
      </c>
      <c r="C42" s="6" t="s">
        <v>0</v>
      </c>
      <c r="D42" s="15">
        <v>22.5</v>
      </c>
    </row>
    <row r="43" spans="1:4" ht="12.75">
      <c r="A43" s="1">
        <v>39</v>
      </c>
      <c r="B43" s="9" t="s">
        <v>82</v>
      </c>
      <c r="C43" s="6" t="s">
        <v>0</v>
      </c>
      <c r="D43" s="15">
        <v>20</v>
      </c>
    </row>
    <row r="44" spans="1:4" ht="12.75">
      <c r="A44" s="1">
        <v>40</v>
      </c>
      <c r="B44" s="9" t="s">
        <v>182</v>
      </c>
      <c r="C44" s="6" t="s">
        <v>36</v>
      </c>
      <c r="D44" s="12">
        <f>3*800</f>
        <v>2400</v>
      </c>
    </row>
    <row r="45" spans="1:4" ht="12.75">
      <c r="A45" s="1">
        <v>41</v>
      </c>
      <c r="B45" s="1" t="s">
        <v>62</v>
      </c>
      <c r="C45" s="6" t="s">
        <v>36</v>
      </c>
      <c r="D45" s="14" t="s">
        <v>38</v>
      </c>
    </row>
    <row r="46" spans="1:4" ht="12.75">
      <c r="A46" s="1">
        <v>42</v>
      </c>
      <c r="B46" s="1" t="s">
        <v>189</v>
      </c>
      <c r="C46" s="6" t="s">
        <v>1</v>
      </c>
      <c r="D46" s="13">
        <v>300</v>
      </c>
    </row>
    <row r="47" spans="1:4" ht="12.75">
      <c r="A47" s="1">
        <v>43</v>
      </c>
      <c r="B47" s="1" t="s">
        <v>35</v>
      </c>
      <c r="C47" s="6" t="s">
        <v>36</v>
      </c>
      <c r="D47" s="14" t="s">
        <v>37</v>
      </c>
    </row>
    <row r="48" spans="1:4" ht="12.75">
      <c r="A48" s="1">
        <v>44</v>
      </c>
      <c r="B48" s="9" t="s">
        <v>109</v>
      </c>
      <c r="C48" s="6" t="s">
        <v>14</v>
      </c>
      <c r="D48" s="15">
        <v>358</v>
      </c>
    </row>
    <row r="49" spans="1:4" ht="12.75">
      <c r="A49" s="1">
        <v>45</v>
      </c>
      <c r="B49" s="1" t="s">
        <v>63</v>
      </c>
      <c r="C49" s="6" t="s">
        <v>13</v>
      </c>
      <c r="D49" s="13">
        <f>2100*5</f>
        <v>10500</v>
      </c>
    </row>
    <row r="50" spans="1:4" ht="12.75">
      <c r="A50" s="1">
        <v>46</v>
      </c>
      <c r="B50" s="1" t="s">
        <v>214</v>
      </c>
      <c r="C50" s="6" t="s">
        <v>5</v>
      </c>
      <c r="D50" s="13">
        <f>180*2.5*4</f>
        <v>1800</v>
      </c>
    </row>
    <row r="51" spans="1:4" ht="12.75">
      <c r="A51" s="1">
        <v>47</v>
      </c>
      <c r="B51" s="1" t="s">
        <v>8</v>
      </c>
      <c r="C51" s="6" t="s">
        <v>9</v>
      </c>
      <c r="D51" s="13">
        <v>9.8</v>
      </c>
    </row>
    <row r="52" spans="1:4" ht="12.75">
      <c r="A52" s="1">
        <v>48</v>
      </c>
      <c r="B52" s="9" t="s">
        <v>96</v>
      </c>
      <c r="C52" s="6">
        <v>1</v>
      </c>
      <c r="D52" s="13">
        <v>50</v>
      </c>
    </row>
    <row r="53" spans="1:4" ht="12.75">
      <c r="A53" s="1">
        <v>49</v>
      </c>
      <c r="B53" s="9" t="s">
        <v>118</v>
      </c>
      <c r="C53" s="6" t="s">
        <v>119</v>
      </c>
      <c r="D53" s="15">
        <v>65</v>
      </c>
    </row>
    <row r="54" spans="1:4" ht="12.75">
      <c r="A54" s="1">
        <v>50</v>
      </c>
      <c r="B54" s="9" t="s">
        <v>102</v>
      </c>
      <c r="C54" s="6" t="s">
        <v>59</v>
      </c>
      <c r="D54" s="13">
        <f>12*70</f>
        <v>840</v>
      </c>
    </row>
    <row r="55" spans="1:4" ht="12.75">
      <c r="A55" s="1">
        <v>51</v>
      </c>
      <c r="B55" s="9" t="s">
        <v>102</v>
      </c>
      <c r="C55" s="6" t="s">
        <v>147</v>
      </c>
      <c r="D55" s="15">
        <v>378</v>
      </c>
    </row>
    <row r="56" spans="1:11" ht="12.75">
      <c r="A56" s="1">
        <v>52</v>
      </c>
      <c r="B56" s="9" t="s">
        <v>139</v>
      </c>
      <c r="C56" s="6" t="s">
        <v>1</v>
      </c>
      <c r="D56" s="12">
        <f>2*26</f>
        <v>52</v>
      </c>
      <c r="K56" s="2"/>
    </row>
    <row r="57" spans="1:4" ht="12.75">
      <c r="A57" s="1">
        <v>53</v>
      </c>
      <c r="B57" s="9" t="s">
        <v>148</v>
      </c>
      <c r="C57" s="6" t="s">
        <v>147</v>
      </c>
      <c r="D57" s="12">
        <v>378</v>
      </c>
    </row>
    <row r="58" spans="1:4" ht="12.75">
      <c r="A58" s="1">
        <v>54</v>
      </c>
      <c r="B58" s="9" t="s">
        <v>103</v>
      </c>
      <c r="C58" s="6" t="s">
        <v>15</v>
      </c>
      <c r="D58" s="13">
        <f>9*70</f>
        <v>630</v>
      </c>
    </row>
    <row r="59" spans="1:4" ht="12.75">
      <c r="A59" s="1">
        <v>55</v>
      </c>
      <c r="B59" s="9" t="s">
        <v>106</v>
      </c>
      <c r="C59" s="6" t="s">
        <v>107</v>
      </c>
      <c r="D59" s="13">
        <v>70</v>
      </c>
    </row>
    <row r="60" spans="1:4" ht="12.75">
      <c r="A60" s="1">
        <v>56</v>
      </c>
      <c r="B60" s="9" t="s">
        <v>101</v>
      </c>
      <c r="C60" s="6" t="s">
        <v>22</v>
      </c>
      <c r="D60" s="13">
        <v>70</v>
      </c>
    </row>
    <row r="61" spans="1:4" ht="12.75">
      <c r="A61" s="1">
        <v>57</v>
      </c>
      <c r="B61" s="9" t="s">
        <v>104</v>
      </c>
      <c r="C61" s="6" t="s">
        <v>21</v>
      </c>
      <c r="D61" s="13">
        <f>8*70</f>
        <v>560</v>
      </c>
    </row>
    <row r="62" spans="1:4" ht="12.75">
      <c r="A62" s="1">
        <v>58</v>
      </c>
      <c r="B62" s="9" t="s">
        <v>104</v>
      </c>
      <c r="C62" s="6">
        <v>1</v>
      </c>
      <c r="D62" s="15">
        <v>26</v>
      </c>
    </row>
    <row r="63" spans="1:4" ht="12.75">
      <c r="A63" s="1">
        <v>59</v>
      </c>
      <c r="B63" s="9" t="s">
        <v>105</v>
      </c>
      <c r="C63" s="6" t="s">
        <v>22</v>
      </c>
      <c r="D63" s="13">
        <v>70</v>
      </c>
    </row>
    <row r="64" spans="1:4" ht="12.75">
      <c r="A64" s="1">
        <v>60</v>
      </c>
      <c r="B64" s="9" t="s">
        <v>93</v>
      </c>
      <c r="C64" s="6" t="s">
        <v>219</v>
      </c>
      <c r="D64" s="13">
        <v>6000</v>
      </c>
    </row>
    <row r="65" spans="1:4" ht="12.75">
      <c r="A65" s="1">
        <v>61</v>
      </c>
      <c r="B65" s="1" t="s">
        <v>27</v>
      </c>
      <c r="C65" s="6" t="s">
        <v>0</v>
      </c>
      <c r="D65" s="13">
        <v>10</v>
      </c>
    </row>
    <row r="66" spans="1:4" ht="12.75">
      <c r="A66" s="1">
        <v>62</v>
      </c>
      <c r="B66" s="9" t="s">
        <v>215</v>
      </c>
      <c r="C66" s="6" t="s">
        <v>4</v>
      </c>
      <c r="D66" s="15">
        <f>3*70</f>
        <v>210</v>
      </c>
    </row>
    <row r="67" spans="1:4" ht="12.75">
      <c r="A67" s="1">
        <v>63</v>
      </c>
      <c r="B67" s="9" t="s">
        <v>110</v>
      </c>
      <c r="C67" s="6" t="s">
        <v>3</v>
      </c>
      <c r="D67" s="15">
        <v>123</v>
      </c>
    </row>
    <row r="68" spans="1:4" ht="12.75">
      <c r="A68" s="1">
        <v>64</v>
      </c>
      <c r="B68" s="9" t="s">
        <v>95</v>
      </c>
      <c r="C68" s="6" t="s">
        <v>216</v>
      </c>
      <c r="D68" s="13">
        <f>4*70+2*70+2*3*70+2*70+3*70+2*70</f>
        <v>1330</v>
      </c>
    </row>
    <row r="69" spans="1:4" ht="12.75">
      <c r="A69" s="1">
        <v>65</v>
      </c>
      <c r="B69" s="9" t="s">
        <v>163</v>
      </c>
      <c r="C69" s="6">
        <v>1</v>
      </c>
      <c r="D69" s="12">
        <v>8.4</v>
      </c>
    </row>
    <row r="70" spans="1:4" ht="12.75">
      <c r="A70" s="1">
        <v>66</v>
      </c>
      <c r="B70" s="9" t="s">
        <v>171</v>
      </c>
      <c r="C70" s="6" t="s">
        <v>13</v>
      </c>
      <c r="D70" s="12">
        <f>130*5</f>
        <v>650</v>
      </c>
    </row>
    <row r="71" spans="1:4" ht="12.75">
      <c r="A71" s="1">
        <v>67</v>
      </c>
      <c r="B71" s="1" t="s">
        <v>220</v>
      </c>
      <c r="C71" s="6" t="s">
        <v>221</v>
      </c>
      <c r="D71" s="13">
        <f>38*4*10+3*21*6</f>
        <v>1898</v>
      </c>
    </row>
    <row r="72" spans="1:4" ht="12.75">
      <c r="A72" s="1">
        <v>68</v>
      </c>
      <c r="B72" s="1" t="s">
        <v>10</v>
      </c>
      <c r="C72" s="6" t="s">
        <v>0</v>
      </c>
      <c r="D72" s="13">
        <v>8.2</v>
      </c>
    </row>
    <row r="73" spans="1:4" ht="12.75">
      <c r="A73" s="1">
        <v>69</v>
      </c>
      <c r="B73" s="9" t="s">
        <v>156</v>
      </c>
      <c r="C73" s="6" t="s">
        <v>155</v>
      </c>
      <c r="D73" s="12">
        <v>1088</v>
      </c>
    </row>
    <row r="74" spans="1:4" ht="12.75">
      <c r="A74" s="1">
        <v>70</v>
      </c>
      <c r="B74" s="1" t="s">
        <v>66</v>
      </c>
      <c r="C74" s="6" t="s">
        <v>28</v>
      </c>
      <c r="D74" s="13">
        <v>56.7</v>
      </c>
    </row>
    <row r="75" spans="1:4" ht="12.75">
      <c r="A75" s="1">
        <v>71</v>
      </c>
      <c r="B75" s="9" t="s">
        <v>149</v>
      </c>
      <c r="C75" s="6" t="s">
        <v>150</v>
      </c>
      <c r="D75" s="15">
        <v>52</v>
      </c>
    </row>
    <row r="76" spans="1:4" ht="12.75">
      <c r="A76" s="1">
        <v>72</v>
      </c>
      <c r="B76" s="9" t="s">
        <v>134</v>
      </c>
      <c r="C76" s="6">
        <v>10</v>
      </c>
      <c r="D76" s="15">
        <v>130</v>
      </c>
    </row>
    <row r="77" spans="1:4" ht="12.75">
      <c r="A77" s="1">
        <v>73</v>
      </c>
      <c r="B77" s="1" t="s">
        <v>185</v>
      </c>
      <c r="C77" s="6" t="s">
        <v>34</v>
      </c>
      <c r="D77" s="13">
        <v>1254</v>
      </c>
    </row>
    <row r="78" spans="1:4" ht="12.75">
      <c r="A78" s="1">
        <v>74</v>
      </c>
      <c r="B78" s="1" t="s">
        <v>11</v>
      </c>
      <c r="C78" s="6" t="s">
        <v>0</v>
      </c>
      <c r="D78" s="13">
        <v>32.9</v>
      </c>
    </row>
    <row r="79" spans="1:4" ht="12.75">
      <c r="A79" s="1">
        <v>75</v>
      </c>
      <c r="B79" s="1" t="s">
        <v>192</v>
      </c>
      <c r="C79" s="6" t="s">
        <v>32</v>
      </c>
      <c r="D79" s="13">
        <v>202</v>
      </c>
    </row>
    <row r="80" spans="1:4" ht="12.75">
      <c r="A80" s="1">
        <v>76</v>
      </c>
      <c r="B80" s="9" t="s">
        <v>208</v>
      </c>
      <c r="C80" s="6" t="s">
        <v>207</v>
      </c>
      <c r="D80" s="12">
        <v>52</v>
      </c>
    </row>
    <row r="81" spans="1:4" ht="12.75">
      <c r="A81" s="1">
        <v>77</v>
      </c>
      <c r="B81" s="9" t="s">
        <v>174</v>
      </c>
      <c r="C81" s="10" t="s">
        <v>206</v>
      </c>
      <c r="D81" s="12">
        <f>24*25</f>
        <v>600</v>
      </c>
    </row>
    <row r="82" spans="1:4" ht="12.75">
      <c r="A82" s="1">
        <v>78</v>
      </c>
      <c r="B82" s="1" t="s">
        <v>12</v>
      </c>
      <c r="C82" s="6" t="s">
        <v>13</v>
      </c>
      <c r="D82" s="13">
        <v>20</v>
      </c>
    </row>
    <row r="83" spans="1:4" ht="12.75">
      <c r="A83" s="1">
        <v>79</v>
      </c>
      <c r="B83" s="1" t="s">
        <v>44</v>
      </c>
      <c r="C83" s="6" t="s">
        <v>46</v>
      </c>
      <c r="D83" s="14">
        <f>16*17</f>
        <v>272</v>
      </c>
    </row>
    <row r="84" spans="1:4" ht="12.75">
      <c r="A84" s="1">
        <v>80</v>
      </c>
      <c r="B84" s="1" t="s">
        <v>67</v>
      </c>
      <c r="C84" s="6" t="s">
        <v>3</v>
      </c>
      <c r="D84" s="13">
        <v>20.91</v>
      </c>
    </row>
    <row r="85" spans="1:4" ht="12.75">
      <c r="A85" s="1">
        <v>81</v>
      </c>
      <c r="B85" s="1" t="s">
        <v>67</v>
      </c>
      <c r="C85" s="6" t="s">
        <v>14</v>
      </c>
      <c r="D85" s="13">
        <v>54.48</v>
      </c>
    </row>
    <row r="86" spans="1:4" ht="12.75">
      <c r="A86" s="1">
        <v>82</v>
      </c>
      <c r="B86" s="1" t="s">
        <v>67</v>
      </c>
      <c r="C86" s="6" t="s">
        <v>3</v>
      </c>
      <c r="D86" s="13">
        <v>29.76</v>
      </c>
    </row>
    <row r="87" spans="1:4" ht="12.75">
      <c r="A87" s="1">
        <v>83</v>
      </c>
      <c r="B87" s="1" t="s">
        <v>67</v>
      </c>
      <c r="C87" s="6" t="s">
        <v>26</v>
      </c>
      <c r="D87" s="13">
        <v>235</v>
      </c>
    </row>
    <row r="88" spans="1:4" ht="12.75">
      <c r="A88" s="1">
        <v>84</v>
      </c>
      <c r="B88" s="1" t="s">
        <v>197</v>
      </c>
      <c r="C88" s="6" t="s">
        <v>198</v>
      </c>
      <c r="D88" s="13">
        <v>2000</v>
      </c>
    </row>
    <row r="89" spans="1:4" ht="12.75">
      <c r="A89" s="1">
        <v>85</v>
      </c>
      <c r="B89" s="9" t="s">
        <v>141</v>
      </c>
      <c r="C89" s="6" t="s">
        <v>142</v>
      </c>
      <c r="D89" s="12">
        <v>10330.5</v>
      </c>
    </row>
    <row r="90" spans="1:4" ht="12.75">
      <c r="A90" s="1">
        <v>86</v>
      </c>
      <c r="B90" s="1" t="s">
        <v>69</v>
      </c>
      <c r="C90" s="6" t="s">
        <v>0</v>
      </c>
      <c r="D90" s="13">
        <v>15</v>
      </c>
    </row>
    <row r="91" spans="1:4" ht="12.75">
      <c r="A91" s="1">
        <v>87</v>
      </c>
      <c r="B91" s="1" t="s">
        <v>69</v>
      </c>
      <c r="C91" s="6" t="s">
        <v>1</v>
      </c>
      <c r="D91" s="13">
        <v>30</v>
      </c>
    </row>
    <row r="92" spans="1:4" ht="12.75">
      <c r="A92" s="1">
        <v>88</v>
      </c>
      <c r="B92" s="9" t="s">
        <v>154</v>
      </c>
      <c r="C92" s="6" t="s">
        <v>13</v>
      </c>
      <c r="D92" s="15">
        <f>5*50</f>
        <v>250</v>
      </c>
    </row>
    <row r="93" spans="1:4" ht="12.75">
      <c r="A93" s="1">
        <v>89</v>
      </c>
      <c r="B93" s="1" t="s">
        <v>195</v>
      </c>
      <c r="C93" s="6" t="s">
        <v>216</v>
      </c>
      <c r="D93" s="13">
        <v>640</v>
      </c>
    </row>
    <row r="94" spans="1:4" ht="12.75">
      <c r="A94" s="1">
        <v>90</v>
      </c>
      <c r="B94" s="1" t="s">
        <v>205</v>
      </c>
      <c r="C94" s="6" t="s">
        <v>216</v>
      </c>
      <c r="D94" s="13">
        <f>50*4+100*4</f>
        <v>600</v>
      </c>
    </row>
    <row r="95" spans="1:4" ht="12.75">
      <c r="A95" s="1">
        <v>91</v>
      </c>
      <c r="B95" s="9" t="s">
        <v>98</v>
      </c>
      <c r="C95" s="6" t="s">
        <v>216</v>
      </c>
      <c r="D95" s="13">
        <v>1500</v>
      </c>
    </row>
    <row r="96" spans="1:4" ht="12.75">
      <c r="A96" s="1">
        <v>92</v>
      </c>
      <c r="B96" s="1" t="s">
        <v>71</v>
      </c>
      <c r="C96" s="6" t="s">
        <v>39</v>
      </c>
      <c r="D96" s="14">
        <v>10.1</v>
      </c>
    </row>
    <row r="97" spans="1:4" ht="12.75">
      <c r="A97" s="1">
        <v>93</v>
      </c>
      <c r="B97" s="1" t="s">
        <v>71</v>
      </c>
      <c r="C97" s="6" t="s">
        <v>3</v>
      </c>
      <c r="D97" s="13">
        <v>16.8</v>
      </c>
    </row>
    <row r="98" spans="1:4" ht="12.75">
      <c r="A98" s="1">
        <v>94</v>
      </c>
      <c r="B98" s="1" t="s">
        <v>71</v>
      </c>
      <c r="C98" s="6" t="s">
        <v>29</v>
      </c>
      <c r="D98" s="13">
        <v>25.72</v>
      </c>
    </row>
    <row r="99" spans="1:4" ht="12.75">
      <c r="A99" s="1">
        <v>95</v>
      </c>
      <c r="B99" s="1" t="s">
        <v>70</v>
      </c>
      <c r="C99" s="6" t="s">
        <v>40</v>
      </c>
      <c r="D99" s="14">
        <f>10*8</f>
        <v>80</v>
      </c>
    </row>
    <row r="100" spans="1:4" ht="12.75">
      <c r="A100" s="1">
        <v>96</v>
      </c>
      <c r="B100" s="1" t="s">
        <v>70</v>
      </c>
      <c r="C100" s="6" t="s">
        <v>5</v>
      </c>
      <c r="D100" s="13">
        <v>41.98</v>
      </c>
    </row>
    <row r="101" spans="1:4" ht="12.75">
      <c r="A101" s="1">
        <v>97</v>
      </c>
      <c r="B101" s="1" t="s">
        <v>70</v>
      </c>
      <c r="C101" s="6" t="s">
        <v>4</v>
      </c>
      <c r="D101" s="13">
        <v>37.47</v>
      </c>
    </row>
    <row r="102" spans="1:4" ht="12.75">
      <c r="A102" s="1">
        <v>98</v>
      </c>
      <c r="B102" s="1" t="s">
        <v>70</v>
      </c>
      <c r="C102" s="6" t="s">
        <v>23</v>
      </c>
      <c r="D102" s="13">
        <v>26.37</v>
      </c>
    </row>
    <row r="103" spans="1:4" ht="12.75">
      <c r="A103" s="1">
        <v>99</v>
      </c>
      <c r="B103" s="9" t="s">
        <v>126</v>
      </c>
      <c r="C103" s="6" t="s">
        <v>0</v>
      </c>
      <c r="D103" s="15">
        <v>10</v>
      </c>
    </row>
    <row r="104" spans="1:4" ht="12.75">
      <c r="A104" s="1">
        <v>100</v>
      </c>
      <c r="B104" s="9" t="s">
        <v>169</v>
      </c>
      <c r="C104" s="6" t="s">
        <v>3</v>
      </c>
      <c r="D104" s="12">
        <v>20</v>
      </c>
    </row>
    <row r="105" spans="1:4" ht="12.75">
      <c r="A105" s="1">
        <v>101</v>
      </c>
      <c r="B105" s="1" t="s">
        <v>72</v>
      </c>
      <c r="C105" s="6" t="s">
        <v>0</v>
      </c>
      <c r="D105" s="13">
        <v>100</v>
      </c>
    </row>
    <row r="106" spans="1:4" ht="12.75">
      <c r="A106" s="1">
        <v>102</v>
      </c>
      <c r="B106" s="1" t="s">
        <v>73</v>
      </c>
      <c r="C106" s="6" t="s">
        <v>0</v>
      </c>
      <c r="D106" s="13">
        <v>100</v>
      </c>
    </row>
    <row r="107" spans="1:4" ht="12.75">
      <c r="A107" s="1">
        <v>103</v>
      </c>
      <c r="B107" s="9" t="s">
        <v>116</v>
      </c>
      <c r="C107" s="6" t="s">
        <v>5</v>
      </c>
      <c r="D107" s="15">
        <f>4*7</f>
        <v>28</v>
      </c>
    </row>
    <row r="108" spans="1:4" ht="12.75">
      <c r="A108" s="1">
        <v>104</v>
      </c>
      <c r="B108" s="9" t="s">
        <v>111</v>
      </c>
      <c r="C108" s="6" t="s">
        <v>1</v>
      </c>
      <c r="D108" s="15">
        <v>100</v>
      </c>
    </row>
    <row r="109" spans="1:4" ht="12.75">
      <c r="A109" s="1">
        <v>105</v>
      </c>
      <c r="B109" s="1" t="s">
        <v>16</v>
      </c>
      <c r="C109" s="6" t="s">
        <v>17</v>
      </c>
      <c r="D109" s="13">
        <v>150</v>
      </c>
    </row>
    <row r="110" spans="1:4" ht="12.75">
      <c r="A110" s="1">
        <v>106</v>
      </c>
      <c r="B110" s="1" t="s">
        <v>16</v>
      </c>
      <c r="C110" s="6" t="s">
        <v>121</v>
      </c>
      <c r="D110" s="13">
        <v>46</v>
      </c>
    </row>
    <row r="111" spans="1:4" ht="12.75">
      <c r="A111" s="1">
        <v>107</v>
      </c>
      <c r="B111" s="9" t="s">
        <v>123</v>
      </c>
      <c r="C111" s="6" t="s">
        <v>222</v>
      </c>
      <c r="D111" s="15">
        <f>30*20</f>
        <v>600</v>
      </c>
    </row>
    <row r="112" spans="1:4" ht="12.75">
      <c r="A112" s="1">
        <v>108</v>
      </c>
      <c r="B112" s="1" t="s">
        <v>196</v>
      </c>
      <c r="C112" s="6" t="s">
        <v>223</v>
      </c>
      <c r="D112" s="13">
        <v>1600</v>
      </c>
    </row>
    <row r="113" spans="1:4" ht="12.75">
      <c r="A113" s="1">
        <v>109</v>
      </c>
      <c r="B113" s="1" t="s">
        <v>75</v>
      </c>
      <c r="C113" s="6" t="s">
        <v>18</v>
      </c>
      <c r="D113" s="13">
        <v>43.2</v>
      </c>
    </row>
    <row r="114" spans="1:4" ht="12.75">
      <c r="A114" s="1">
        <v>110</v>
      </c>
      <c r="B114" s="1" t="s">
        <v>75</v>
      </c>
      <c r="C114" s="6" t="s">
        <v>18</v>
      </c>
      <c r="D114" s="13">
        <v>32.94</v>
      </c>
    </row>
    <row r="115" spans="1:4" ht="12.75">
      <c r="A115" s="1">
        <v>111</v>
      </c>
      <c r="B115" s="1" t="s">
        <v>19</v>
      </c>
      <c r="C115" s="6" t="s">
        <v>4</v>
      </c>
      <c r="D115" s="13">
        <v>9</v>
      </c>
    </row>
    <row r="116" spans="1:4" ht="12.75">
      <c r="A116" s="1">
        <v>112</v>
      </c>
      <c r="B116" s="9" t="s">
        <v>120</v>
      </c>
      <c r="C116" s="11" t="s">
        <v>121</v>
      </c>
      <c r="D116" s="15">
        <v>16</v>
      </c>
    </row>
    <row r="117" spans="1:4" ht="12.75">
      <c r="A117" s="1">
        <v>113</v>
      </c>
      <c r="B117" s="9" t="s">
        <v>125</v>
      </c>
      <c r="C117" s="6" t="s">
        <v>0</v>
      </c>
      <c r="D117" s="15">
        <v>40</v>
      </c>
    </row>
    <row r="118" spans="1:4" ht="12.75">
      <c r="A118" s="1">
        <v>114</v>
      </c>
      <c r="B118" s="9" t="s">
        <v>175</v>
      </c>
      <c r="C118" s="6" t="s">
        <v>0</v>
      </c>
      <c r="D118" s="12">
        <v>15</v>
      </c>
    </row>
    <row r="119" spans="1:4" ht="12.75">
      <c r="A119" s="1">
        <v>115</v>
      </c>
      <c r="B119" s="9" t="s">
        <v>173</v>
      </c>
      <c r="C119" s="6" t="s">
        <v>161</v>
      </c>
      <c r="D119" s="12">
        <v>115</v>
      </c>
    </row>
    <row r="120" spans="1:4" ht="12.75">
      <c r="A120" s="1">
        <v>116</v>
      </c>
      <c r="B120" s="9" t="s">
        <v>157</v>
      </c>
      <c r="C120" s="6" t="s">
        <v>158</v>
      </c>
      <c r="D120" s="12">
        <f>14.8*60</f>
        <v>888</v>
      </c>
    </row>
    <row r="121" spans="1:4" ht="12.75">
      <c r="A121" s="1">
        <v>117</v>
      </c>
      <c r="B121" s="1" t="s">
        <v>77</v>
      </c>
      <c r="C121" s="7" t="s">
        <v>40</v>
      </c>
      <c r="D121" s="14">
        <v>40.14</v>
      </c>
    </row>
    <row r="122" spans="1:4" ht="12.75">
      <c r="A122" s="1">
        <v>118</v>
      </c>
      <c r="B122" s="1" t="s">
        <v>74</v>
      </c>
      <c r="C122" s="6" t="s">
        <v>0</v>
      </c>
      <c r="D122" s="13">
        <v>38.48</v>
      </c>
    </row>
    <row r="123" spans="1:4" ht="12.75">
      <c r="A123" s="1">
        <v>119</v>
      </c>
      <c r="B123" s="9" t="s">
        <v>99</v>
      </c>
      <c r="C123" s="6" t="s">
        <v>5</v>
      </c>
      <c r="D123" s="13">
        <f>4*50</f>
        <v>200</v>
      </c>
    </row>
    <row r="124" spans="1:4" ht="12.75">
      <c r="A124" s="1">
        <v>120</v>
      </c>
      <c r="B124" s="1" t="s">
        <v>30</v>
      </c>
      <c r="C124" s="6" t="s">
        <v>25</v>
      </c>
      <c r="D124" s="13">
        <v>75</v>
      </c>
    </row>
    <row r="125" spans="1:4" ht="12.75">
      <c r="A125" s="1">
        <v>121</v>
      </c>
      <c r="B125" s="9" t="s">
        <v>94</v>
      </c>
      <c r="C125" s="6" t="s">
        <v>216</v>
      </c>
      <c r="D125" s="13">
        <f>460+290+290</f>
        <v>1040</v>
      </c>
    </row>
    <row r="126" spans="1:4" ht="12.75">
      <c r="A126" s="1">
        <v>122</v>
      </c>
      <c r="B126" s="1" t="s">
        <v>64</v>
      </c>
      <c r="C126" s="6" t="s">
        <v>41</v>
      </c>
      <c r="D126" s="14">
        <v>32.56</v>
      </c>
    </row>
    <row r="127" spans="1:4" ht="12.75">
      <c r="A127" s="1">
        <v>123</v>
      </c>
      <c r="B127" s="9" t="s">
        <v>159</v>
      </c>
      <c r="C127" s="6" t="s">
        <v>14</v>
      </c>
      <c r="D127" s="12">
        <f>20*64</f>
        <v>1280</v>
      </c>
    </row>
    <row r="128" spans="1:4" ht="12.75">
      <c r="A128" s="1">
        <v>124</v>
      </c>
      <c r="B128" s="1" t="s">
        <v>76</v>
      </c>
      <c r="C128" s="6" t="s">
        <v>20</v>
      </c>
      <c r="D128" s="13">
        <v>63.35</v>
      </c>
    </row>
    <row r="129" spans="1:4" ht="12.75">
      <c r="A129" s="1">
        <v>125</v>
      </c>
      <c r="B129" s="8" t="s">
        <v>81</v>
      </c>
      <c r="C129" s="6" t="s">
        <v>53</v>
      </c>
      <c r="D129" s="13">
        <f>4*225</f>
        <v>900</v>
      </c>
    </row>
    <row r="130" spans="1:4" ht="12.75">
      <c r="A130" s="1">
        <v>126</v>
      </c>
      <c r="B130" s="9" t="s">
        <v>124</v>
      </c>
      <c r="C130" s="6" t="s">
        <v>166</v>
      </c>
      <c r="D130" s="15">
        <v>7</v>
      </c>
    </row>
    <row r="131" spans="1:4" ht="12.75">
      <c r="A131" s="1">
        <v>127</v>
      </c>
      <c r="B131" s="9" t="s">
        <v>143</v>
      </c>
      <c r="C131" s="6" t="s">
        <v>224</v>
      </c>
      <c r="D131" s="15">
        <f>4*7</f>
        <v>28</v>
      </c>
    </row>
    <row r="132" spans="1:4" ht="12.75">
      <c r="A132" s="1">
        <v>128</v>
      </c>
      <c r="B132" s="9" t="s">
        <v>112</v>
      </c>
      <c r="C132" s="6" t="s">
        <v>0</v>
      </c>
      <c r="D132" s="15">
        <v>260</v>
      </c>
    </row>
    <row r="133" spans="1:4" ht="12.75">
      <c r="A133" s="1">
        <v>129</v>
      </c>
      <c r="B133" s="9" t="s">
        <v>225</v>
      </c>
      <c r="C133" s="6" t="s">
        <v>1</v>
      </c>
      <c r="D133" s="15">
        <f>310+240</f>
        <v>550</v>
      </c>
    </row>
    <row r="134" spans="1:4" ht="12.75">
      <c r="A134" s="1">
        <v>130</v>
      </c>
      <c r="B134" s="1" t="s">
        <v>68</v>
      </c>
      <c r="C134" s="6" t="s">
        <v>14</v>
      </c>
      <c r="D134" s="13">
        <f>20*7.4</f>
        <v>148</v>
      </c>
    </row>
    <row r="135" spans="1:4" ht="12.75">
      <c r="A135" s="1">
        <v>131</v>
      </c>
      <c r="B135" s="9" t="s">
        <v>138</v>
      </c>
      <c r="C135" s="6" t="s">
        <v>3</v>
      </c>
      <c r="D135" s="15">
        <v>40</v>
      </c>
    </row>
    <row r="136" spans="1:4" ht="12.75">
      <c r="A136" s="1">
        <v>132</v>
      </c>
      <c r="B136" s="9" t="s">
        <v>131</v>
      </c>
      <c r="C136" s="6" t="s">
        <v>132</v>
      </c>
      <c r="D136" s="15">
        <v>53</v>
      </c>
    </row>
    <row r="137" spans="1:4" ht="12.75">
      <c r="A137" s="1">
        <v>133</v>
      </c>
      <c r="B137" s="9" t="s">
        <v>178</v>
      </c>
      <c r="C137" s="6" t="s">
        <v>0</v>
      </c>
      <c r="D137" s="12">
        <v>34</v>
      </c>
    </row>
    <row r="138" spans="1:4" ht="12.75">
      <c r="A138" s="1">
        <v>134</v>
      </c>
      <c r="B138" s="1" t="s">
        <v>194</v>
      </c>
      <c r="C138" s="6" t="s">
        <v>0</v>
      </c>
      <c r="D138" s="13">
        <v>220</v>
      </c>
    </row>
    <row r="139" spans="1:4" ht="12.75">
      <c r="A139" s="1">
        <v>135</v>
      </c>
      <c r="B139" s="9" t="s">
        <v>177</v>
      </c>
      <c r="C139" s="6" t="s">
        <v>3</v>
      </c>
      <c r="D139" s="12">
        <v>450</v>
      </c>
    </row>
    <row r="140" spans="1:4" ht="12.75">
      <c r="A140" s="1">
        <v>136</v>
      </c>
      <c r="B140" s="1" t="s">
        <v>183</v>
      </c>
      <c r="C140" s="6" t="s">
        <v>34</v>
      </c>
      <c r="D140" s="13">
        <v>2500</v>
      </c>
    </row>
    <row r="141" spans="1:4" ht="12.75">
      <c r="A141" s="1">
        <v>137</v>
      </c>
      <c r="B141" s="1" t="s">
        <v>78</v>
      </c>
      <c r="C141" s="6" t="s">
        <v>23</v>
      </c>
      <c r="D141" s="14">
        <f>6*15</f>
        <v>90</v>
      </c>
    </row>
    <row r="142" spans="1:4" ht="12.75">
      <c r="A142" s="1">
        <v>138</v>
      </c>
      <c r="B142" s="1" t="s">
        <v>78</v>
      </c>
      <c r="C142" s="6" t="s">
        <v>0</v>
      </c>
      <c r="D142" s="13">
        <v>14.9</v>
      </c>
    </row>
    <row r="143" spans="1:4" ht="12.75">
      <c r="A143" s="1">
        <v>139</v>
      </c>
      <c r="B143" s="9" t="s">
        <v>78</v>
      </c>
      <c r="C143" s="6" t="s">
        <v>164</v>
      </c>
      <c r="D143" s="12">
        <v>14</v>
      </c>
    </row>
    <row r="144" spans="1:4" ht="12.75">
      <c r="A144" s="1">
        <v>140</v>
      </c>
      <c r="B144" s="8" t="s">
        <v>86</v>
      </c>
      <c r="C144" s="6" t="s">
        <v>56</v>
      </c>
      <c r="D144" s="13">
        <f>15*64</f>
        <v>960</v>
      </c>
    </row>
    <row r="145" spans="1:4" ht="12.75">
      <c r="A145" s="1">
        <v>141</v>
      </c>
      <c r="B145" s="9" t="s">
        <v>86</v>
      </c>
      <c r="C145" s="6" t="s">
        <v>108</v>
      </c>
      <c r="D145" s="12">
        <v>78</v>
      </c>
    </row>
    <row r="146" spans="1:4" ht="12.75">
      <c r="A146" s="1">
        <v>142</v>
      </c>
      <c r="B146" s="9" t="s">
        <v>179</v>
      </c>
      <c r="C146" s="6" t="s">
        <v>135</v>
      </c>
      <c r="D146" s="12">
        <v>73</v>
      </c>
    </row>
    <row r="147" spans="1:4" ht="12.75">
      <c r="A147" s="1">
        <v>143</v>
      </c>
      <c r="B147" s="9" t="s">
        <v>160</v>
      </c>
      <c r="C147" s="6" t="s">
        <v>161</v>
      </c>
      <c r="D147" s="12">
        <v>213</v>
      </c>
    </row>
    <row r="148" spans="1:4" ht="12.75">
      <c r="A148" s="1">
        <v>144</v>
      </c>
      <c r="B148" s="1" t="s">
        <v>202</v>
      </c>
      <c r="C148" s="6">
        <f>24*3</f>
        <v>72</v>
      </c>
      <c r="D148" s="13">
        <f>72*64</f>
        <v>4608</v>
      </c>
    </row>
    <row r="149" spans="1:4" ht="12.75">
      <c r="A149" s="1">
        <v>145</v>
      </c>
      <c r="B149" s="9" t="s">
        <v>180</v>
      </c>
      <c r="C149" s="6" t="s">
        <v>7</v>
      </c>
      <c r="D149" s="12">
        <v>500</v>
      </c>
    </row>
    <row r="150" spans="1:4" ht="12.75">
      <c r="A150" s="1">
        <v>146</v>
      </c>
      <c r="B150" s="6" t="s">
        <v>89</v>
      </c>
      <c r="C150" s="6" t="s">
        <v>56</v>
      </c>
      <c r="D150" s="13">
        <f>15*60</f>
        <v>900</v>
      </c>
    </row>
    <row r="151" spans="1:4" ht="12.75">
      <c r="A151" s="1">
        <v>147</v>
      </c>
      <c r="B151" s="8" t="s">
        <v>87</v>
      </c>
      <c r="C151" s="6" t="s">
        <v>58</v>
      </c>
      <c r="D151" s="13">
        <f>20*64</f>
        <v>1280</v>
      </c>
    </row>
    <row r="152" spans="1:4" ht="12.75">
      <c r="A152" s="1">
        <v>148</v>
      </c>
      <c r="B152" s="8" t="s">
        <v>84</v>
      </c>
      <c r="C152" s="6" t="s">
        <v>56</v>
      </c>
      <c r="D152" s="13">
        <f>15*64</f>
        <v>960</v>
      </c>
    </row>
    <row r="153" spans="1:4" ht="12.75">
      <c r="A153" s="1">
        <v>149</v>
      </c>
      <c r="B153" s="8" t="s">
        <v>88</v>
      </c>
      <c r="C153" s="6" t="s">
        <v>59</v>
      </c>
      <c r="D153" s="13">
        <f>12*64</f>
        <v>768</v>
      </c>
    </row>
    <row r="154" spans="1:4" ht="12.75">
      <c r="A154" s="1">
        <v>150</v>
      </c>
      <c r="B154" s="9" t="s">
        <v>90</v>
      </c>
      <c r="C154" s="6" t="s">
        <v>58</v>
      </c>
      <c r="D154" s="13">
        <f>20*62</f>
        <v>1240</v>
      </c>
    </row>
    <row r="155" spans="1:4" ht="12.75">
      <c r="A155" s="1">
        <v>151</v>
      </c>
      <c r="B155" s="9" t="s">
        <v>153</v>
      </c>
      <c r="C155" s="6">
        <v>5</v>
      </c>
      <c r="D155" s="12">
        <v>25</v>
      </c>
    </row>
    <row r="156" spans="1:4" ht="12.75">
      <c r="A156" s="1">
        <v>152</v>
      </c>
      <c r="B156" s="1" t="s">
        <v>79</v>
      </c>
      <c r="C156" s="6" t="s">
        <v>22</v>
      </c>
      <c r="D156" s="13">
        <v>200</v>
      </c>
    </row>
    <row r="157" spans="1:4" ht="12.75">
      <c r="A157" s="1">
        <v>153</v>
      </c>
      <c r="B157" s="1" t="s">
        <v>79</v>
      </c>
      <c r="C157" s="6" t="s">
        <v>22</v>
      </c>
      <c r="D157" s="13">
        <v>200</v>
      </c>
    </row>
    <row r="158" spans="1:4" ht="12.75">
      <c r="A158" s="1">
        <v>154</v>
      </c>
      <c r="B158" s="1" t="s">
        <v>190</v>
      </c>
      <c r="C158" s="6" t="s">
        <v>191</v>
      </c>
      <c r="D158" s="13">
        <v>380</v>
      </c>
    </row>
    <row r="159" spans="1:4" ht="12.75">
      <c r="A159" s="1">
        <v>155</v>
      </c>
      <c r="B159" s="9" t="s">
        <v>91</v>
      </c>
      <c r="C159" s="6" t="s">
        <v>60</v>
      </c>
      <c r="D159" s="13">
        <f>42*5</f>
        <v>210</v>
      </c>
    </row>
    <row r="160" spans="1:4" ht="12.75">
      <c r="A160" s="1">
        <v>156</v>
      </c>
      <c r="B160" s="9" t="s">
        <v>92</v>
      </c>
      <c r="C160" s="6" t="s">
        <v>226</v>
      </c>
      <c r="D160" s="13">
        <v>1000</v>
      </c>
    </row>
    <row r="161" spans="1:4" ht="12.75">
      <c r="A161" s="1">
        <v>157</v>
      </c>
      <c r="B161" s="8" t="s">
        <v>85</v>
      </c>
      <c r="C161" s="6" t="s">
        <v>57</v>
      </c>
      <c r="D161" s="13">
        <f>10*64</f>
        <v>640</v>
      </c>
    </row>
    <row r="162" spans="1:4" ht="12.75">
      <c r="A162" s="1">
        <v>158</v>
      </c>
      <c r="B162" s="1" t="s">
        <v>186</v>
      </c>
      <c r="C162" s="6" t="s">
        <v>184</v>
      </c>
      <c r="D162" s="13">
        <v>2000</v>
      </c>
    </row>
    <row r="163" spans="1:4" ht="12.75">
      <c r="A163" s="1">
        <v>159</v>
      </c>
      <c r="B163" s="1" t="s">
        <v>187</v>
      </c>
      <c r="C163" s="6" t="s">
        <v>0</v>
      </c>
      <c r="D163" s="12">
        <v>2000</v>
      </c>
    </row>
    <row r="164" spans="1:4" ht="12.75">
      <c r="A164" s="1">
        <v>160</v>
      </c>
      <c r="B164" s="9" t="s">
        <v>140</v>
      </c>
      <c r="C164" s="6">
        <v>1</v>
      </c>
      <c r="D164" s="15">
        <v>3</v>
      </c>
    </row>
    <row r="165" spans="1:4" ht="12.75">
      <c r="A165" s="1">
        <v>161</v>
      </c>
      <c r="B165" s="1" t="s">
        <v>83</v>
      </c>
      <c r="C165" s="6" t="s">
        <v>227</v>
      </c>
      <c r="D165" s="13">
        <f>83+83</f>
        <v>166</v>
      </c>
    </row>
    <row r="166" spans="1:4" ht="12.75">
      <c r="A166" s="1">
        <v>162</v>
      </c>
      <c r="B166" s="8" t="s">
        <v>83</v>
      </c>
      <c r="C166" s="6" t="s">
        <v>228</v>
      </c>
      <c r="D166" s="13">
        <f>2*50</f>
        <v>100</v>
      </c>
    </row>
    <row r="167" spans="1:4" ht="12.75">
      <c r="A167" s="1">
        <v>163</v>
      </c>
      <c r="B167" s="8" t="s">
        <v>83</v>
      </c>
      <c r="C167" s="6" t="s">
        <v>229</v>
      </c>
      <c r="D167" s="13">
        <f>2*135</f>
        <v>270</v>
      </c>
    </row>
    <row r="168" spans="1:4" ht="12.75">
      <c r="A168" s="1">
        <v>164</v>
      </c>
      <c r="B168" s="9" t="s">
        <v>83</v>
      </c>
      <c r="C168" s="6" t="s">
        <v>145</v>
      </c>
      <c r="D168" s="15">
        <v>80</v>
      </c>
    </row>
    <row r="169" spans="1:4" ht="12.75">
      <c r="A169" s="1">
        <v>165</v>
      </c>
      <c r="B169" s="9" t="s">
        <v>146</v>
      </c>
      <c r="C169" s="6" t="s">
        <v>54</v>
      </c>
      <c r="D169" s="12">
        <v>165</v>
      </c>
    </row>
    <row r="170" spans="1:4" ht="12.75">
      <c r="A170" s="1">
        <v>166</v>
      </c>
      <c r="B170" s="9" t="s">
        <v>133</v>
      </c>
      <c r="C170" s="6" t="s">
        <v>55</v>
      </c>
      <c r="D170" s="12">
        <f>2*76</f>
        <v>152</v>
      </c>
    </row>
    <row r="171" spans="1:4" ht="12.75">
      <c r="A171" s="1">
        <v>167</v>
      </c>
      <c r="B171" s="1" t="s">
        <v>199</v>
      </c>
      <c r="C171" s="6" t="s">
        <v>200</v>
      </c>
      <c r="D171" s="13">
        <f>7*79</f>
        <v>553</v>
      </c>
    </row>
    <row r="172" spans="1:4" ht="12.75">
      <c r="A172" s="1">
        <v>168</v>
      </c>
      <c r="B172" s="1" t="s">
        <v>31</v>
      </c>
      <c r="C172" s="6" t="s">
        <v>1</v>
      </c>
      <c r="D172" s="13">
        <v>35.45</v>
      </c>
    </row>
    <row r="173" spans="1:4" ht="12.75">
      <c r="A173" s="1">
        <v>169</v>
      </c>
      <c r="B173" s="9" t="s">
        <v>165</v>
      </c>
      <c r="C173" s="6" t="s">
        <v>166</v>
      </c>
      <c r="D173" s="12">
        <v>46</v>
      </c>
    </row>
    <row r="174" spans="1:4" ht="12.75">
      <c r="A174" s="1">
        <v>170</v>
      </c>
      <c r="B174" s="9" t="s">
        <v>167</v>
      </c>
      <c r="C174" s="6" t="s">
        <v>168</v>
      </c>
      <c r="D174" s="12">
        <v>50</v>
      </c>
    </row>
    <row r="175" spans="1:4" ht="12.75">
      <c r="A175" s="1">
        <v>171</v>
      </c>
      <c r="B175" s="9" t="s">
        <v>129</v>
      </c>
      <c r="C175" s="6" t="s">
        <v>130</v>
      </c>
      <c r="D175" s="15">
        <v>15</v>
      </c>
    </row>
    <row r="176" spans="1:4" ht="12.75">
      <c r="A176" s="1">
        <v>172</v>
      </c>
      <c r="B176" s="1" t="s">
        <v>65</v>
      </c>
      <c r="C176" s="6" t="s">
        <v>13</v>
      </c>
      <c r="D176" s="13">
        <v>33.5</v>
      </c>
    </row>
    <row r="177" spans="1:4" ht="12.75">
      <c r="A177" s="1">
        <v>173</v>
      </c>
      <c r="B177" s="1" t="s">
        <v>65</v>
      </c>
      <c r="C177" s="6" t="s">
        <v>43</v>
      </c>
      <c r="D177" s="14">
        <v>49</v>
      </c>
    </row>
    <row r="178" spans="1:4" ht="12.75">
      <c r="A178" s="1">
        <v>174</v>
      </c>
      <c r="B178" s="9" t="s">
        <v>65</v>
      </c>
      <c r="C178" s="6" t="s">
        <v>3</v>
      </c>
      <c r="D178" s="12">
        <f>10*13</f>
        <v>130</v>
      </c>
    </row>
    <row r="179" spans="1:4" ht="12.75">
      <c r="A179" s="1">
        <v>175</v>
      </c>
      <c r="B179" s="9" t="s">
        <v>170</v>
      </c>
      <c r="C179" s="6" t="s">
        <v>0</v>
      </c>
      <c r="D179" s="12">
        <v>5</v>
      </c>
    </row>
    <row r="180" spans="2:4" ht="13.5" thickBot="1">
      <c r="B180" s="17"/>
      <c r="C180" s="18"/>
      <c r="D180" s="19"/>
    </row>
    <row r="181" spans="2:4" ht="13.5" thickBot="1">
      <c r="B181" s="20" t="s">
        <v>181</v>
      </c>
      <c r="C181" s="21"/>
      <c r="D181" s="22">
        <f>SUM(D5:D180)</f>
        <v>108981.3</v>
      </c>
    </row>
  </sheetData>
  <sheetProtection/>
  <mergeCells count="3">
    <mergeCell ref="A1:D1"/>
    <mergeCell ref="A2:D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5"/>
  <sheetViews>
    <sheetView zoomScalePageLayoutView="0" workbookViewId="0" topLeftCell="A1">
      <selection activeCell="A1" sqref="A1:A55"/>
    </sheetView>
  </sheetViews>
  <sheetFormatPr defaultColWidth="9.00390625" defaultRowHeight="12.75"/>
  <sheetData>
    <row r="5" ht="12.75">
      <c r="A5" s="4"/>
    </row>
    <row r="7" ht="12.75">
      <c r="A7" s="4"/>
    </row>
    <row r="9" ht="12.75">
      <c r="A9" s="4"/>
    </row>
    <row r="11" ht="12.75">
      <c r="A11" s="4"/>
    </row>
    <row r="13" ht="12.75">
      <c r="A13" s="4"/>
    </row>
    <row r="15" ht="12.75">
      <c r="A15" s="4"/>
    </row>
    <row r="17" ht="12.75">
      <c r="A17" s="4"/>
    </row>
    <row r="19" ht="12.75">
      <c r="A19" s="4"/>
    </row>
    <row r="21" ht="12.75">
      <c r="A21" s="4"/>
    </row>
    <row r="23" ht="12.75">
      <c r="A23" s="4"/>
    </row>
    <row r="25" ht="12.75">
      <c r="A25" s="4"/>
    </row>
    <row r="27" ht="12.75">
      <c r="A27" s="4"/>
    </row>
    <row r="29" ht="12.75">
      <c r="A29" s="4"/>
    </row>
    <row r="31" ht="12.75">
      <c r="A31" s="4"/>
    </row>
    <row r="33" ht="12.75">
      <c r="A33" s="4"/>
    </row>
    <row r="35" ht="12.75">
      <c r="A35" s="4"/>
    </row>
    <row r="37" ht="12.75">
      <c r="A37" s="4"/>
    </row>
    <row r="39" ht="12.75">
      <c r="A39" s="4"/>
    </row>
    <row r="41" ht="12.75">
      <c r="A41" s="4"/>
    </row>
    <row r="43" ht="12.75">
      <c r="A43" s="4"/>
    </row>
    <row r="45" ht="12.75">
      <c r="A45" s="4"/>
    </row>
    <row r="47" ht="12.75">
      <c r="A47" s="4"/>
    </row>
    <row r="49" ht="12.75">
      <c r="A49" s="4"/>
    </row>
    <row r="51" ht="12.75">
      <c r="A51" s="4"/>
    </row>
    <row r="53" ht="12.75">
      <c r="A53" s="4"/>
    </row>
    <row r="55" ht="12.75">
      <c r="A5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20-09-2010-001</cp:lastModifiedBy>
  <cp:lastPrinted>2012-07-20T10:43:24Z</cp:lastPrinted>
  <dcterms:created xsi:type="dcterms:W3CDTF">2012-05-03T16:45:11Z</dcterms:created>
  <dcterms:modified xsi:type="dcterms:W3CDTF">2012-07-20T10:46:03Z</dcterms:modified>
  <cp:category/>
  <cp:version/>
  <cp:contentType/>
  <cp:contentStatus/>
</cp:coreProperties>
</file>